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<sst xmlns="http://schemas.openxmlformats.org/spreadsheetml/2006/main" count="74" uniqueCount="62">
  <si>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UNITS</t>
  </si>
  <si>
    <t xml:space="preserve"> </t>
  </si>
  <si>
    <t>CORE GPA</t>
  </si>
  <si>
    <t>ACT</t>
  </si>
  <si>
    <t>SCIENCE (2)</t>
  </si>
  <si>
    <t>SOCIAL STUDIES (2)</t>
  </si>
  <si>
    <t>ENG UNITS</t>
  </si>
  <si>
    <t>ENG Q PTS</t>
  </si>
  <si>
    <t>MATH Q PTS</t>
  </si>
  <si>
    <t>SCI Q PTS</t>
  </si>
  <si>
    <t>MATH UNITS</t>
  </si>
  <si>
    <t>SCI UNITS</t>
  </si>
  <si>
    <t>ADD UNITS</t>
  </si>
  <si>
    <t>ADD Q PTS</t>
  </si>
  <si>
    <t>SS UNITS</t>
  </si>
  <si>
    <t>SS Q PTS</t>
  </si>
  <si>
    <t>TOT UNITS</t>
  </si>
  <si>
    <t>TOT Q PTS</t>
  </si>
  <si>
    <t>ACT SCORE</t>
  </si>
  <si>
    <t>ENG</t>
  </si>
  <si>
    <t>MATH</t>
  </si>
  <si>
    <t>GR</t>
  </si>
  <si>
    <t>PTS</t>
  </si>
  <si>
    <t>GPA</t>
  </si>
  <si>
    <t>RDG</t>
  </si>
  <si>
    <t>Q PTS</t>
  </si>
  <si>
    <t>TOTAL</t>
  </si>
  <si>
    <t>SCI</t>
  </si>
  <si>
    <t>SAT SCORE</t>
  </si>
  <si>
    <t>VERB</t>
  </si>
  <si>
    <t>COMPOSITE</t>
  </si>
  <si>
    <t>ENGLISH (4)</t>
  </si>
  <si>
    <r>
      <t xml:space="preserve">MATH (3) </t>
    </r>
    <r>
      <rPr>
        <b/>
        <u val="single"/>
        <sz val="7"/>
        <rFont val="Times New Roman"/>
        <family val="1"/>
      </rPr>
      <t>Alg 1 &amp; Higher</t>
    </r>
  </si>
  <si>
    <t>ADD ENG/MTH/SCI (1)</t>
  </si>
  <si>
    <t>ADDITIONAL (4)</t>
  </si>
  <si>
    <t>NEW SAT</t>
  </si>
  <si>
    <t>OLD SAT</t>
  </si>
  <si>
    <t xml:space="preserve">Algebra II </t>
  </si>
  <si>
    <t>Geometry</t>
  </si>
  <si>
    <t>9th Grade</t>
  </si>
  <si>
    <t>10th Grade</t>
  </si>
  <si>
    <t xml:space="preserve">11th Grade </t>
  </si>
  <si>
    <t>SCHOOL: Walnut Grove HS</t>
  </si>
  <si>
    <t>12th Grade</t>
  </si>
  <si>
    <t>Algebra 1</t>
  </si>
  <si>
    <t xml:space="preserve">Physics </t>
  </si>
  <si>
    <t>Biology</t>
  </si>
  <si>
    <t>Environmental</t>
  </si>
  <si>
    <t>Oceanography</t>
  </si>
  <si>
    <t>Government</t>
  </si>
  <si>
    <t>US History</t>
  </si>
  <si>
    <t>Economics</t>
  </si>
  <si>
    <t>World History</t>
  </si>
  <si>
    <t>Current Issues</t>
  </si>
  <si>
    <t>AM/DM Math</t>
  </si>
  <si>
    <t>2.299&lt;</t>
  </si>
  <si>
    <t>Academic</t>
  </si>
  <si>
    <t>RedShirt</t>
  </si>
  <si>
    <t xml:space="preserve">NAME: </t>
  </si>
  <si>
    <t>Foreign Language I</t>
  </si>
  <si>
    <t>Foreign Language II</t>
  </si>
  <si>
    <t>Calculus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</si>
</sst>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0"/>
    <numFmt numFmtId="166" formatCode="0.000"/>
    <numFmt numFmtId="167" formatCode="[$-409]dddd\,\ mmmm\ dd\,\ yyyy"/>
    <numFmt numFmtId="168" formatCode="m/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4"/>
      <name val="Eras Bold ITC"/>
      <family val="2"/>
    </font>
    <font>
      <b/>
      <u val="single"/>
      <sz val="7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168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9" fillId="0" borderId="11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/>
    </xf>
    <xf numFmtId="0" fontId="10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66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166" fontId="4" fillId="33" borderId="10" xfId="0" applyNumberFormat="1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114300</xdr:colOff>
      <xdr:row>2</xdr:row>
      <xdr:rowOff>95250</xdr:rowOff>
    </xdr:from>
    <xdr:to>
      <xdr:col>12</xdr:col>
      <xdr:colOff>523875</xdr:colOff>
      <xdr:row>9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390525"/>
          <a:ext cx="13239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18.7109375" style="0" customWidth="1"/>
    <col min="2" max="2" width="2.140625" style="0" customWidth="1"/>
    <col min="3" max="3" width="4.7109375" style="0" customWidth="1"/>
    <col min="4" max="4" width="2.7109375" style="0" customWidth="1"/>
    <col min="5" max="5" width="4.7109375" style="0" customWidth="1"/>
    <col min="6" max="6" width="2.140625" style="0" customWidth="1"/>
    <col min="7" max="7" width="6.28125" style="0" customWidth="1"/>
    <col min="8" max="8" width="2.28125" style="0" customWidth="1"/>
    <col min="9" max="9" width="5.57421875" style="0" customWidth="1"/>
    <col min="10" max="10" width="2.7109375" style="0" customWidth="1"/>
    <col min="11" max="11" width="8.28125" style="0" customWidth="1"/>
    <col min="12" max="12" width="2.7109375" style="0" customWidth="1"/>
    <col min="13" max="13" width="8.28125" style="0" customWidth="1"/>
    <col min="14" max="14" width="2.28125" style="0" customWidth="1"/>
    <col min="15" max="15" width="6.7109375" style="12" customWidth="1"/>
    <col min="16" max="17" width="7.28125" style="12" customWidth="1"/>
    <col min="18" max="18" width="6.7109375" style="12" customWidth="1"/>
  </cols>
  <sheetData>
    <row r="1" spans="1:18" ht="12.75">
      <c r="A1" s="4" t="s">
        <v>58</v>
      </c>
      <c r="B1" s="1"/>
      <c r="C1" s="1"/>
      <c r="D1" s="1"/>
      <c r="E1" s="1"/>
      <c r="G1" s="4" t="s">
        <v>42</v>
      </c>
      <c r="H1" s="1"/>
      <c r="I1" s="1"/>
      <c r="J1" s="1"/>
      <c r="K1" s="1"/>
      <c r="L1" s="1"/>
      <c r="O1" s="51" t="s">
        <v>23</v>
      </c>
      <c r="P1" s="51" t="s">
        <v>35</v>
      </c>
      <c r="Q1" s="51" t="s">
        <v>36</v>
      </c>
      <c r="R1" s="51" t="s">
        <v>3</v>
      </c>
    </row>
    <row r="2" spans="1:18" ht="10.5" customHeight="1">
      <c r="A2" s="18" t="s">
        <v>1</v>
      </c>
      <c r="O2" s="52">
        <v>3.55</v>
      </c>
      <c r="P2" s="52">
        <v>400</v>
      </c>
      <c r="Q2" s="52">
        <v>400</v>
      </c>
      <c r="R2" s="52">
        <v>37</v>
      </c>
    </row>
    <row r="3" spans="3:18" ht="15" customHeight="1">
      <c r="C3" s="48" t="s">
        <v>21</v>
      </c>
      <c r="D3" s="49"/>
      <c r="E3" s="48" t="s">
        <v>22</v>
      </c>
      <c r="F3" s="49"/>
      <c r="G3" s="48" t="s">
        <v>0</v>
      </c>
      <c r="H3" s="49"/>
      <c r="I3" s="50" t="s">
        <v>25</v>
      </c>
      <c r="J3" s="5"/>
      <c r="K3" s="17"/>
      <c r="L3" s="16"/>
      <c r="M3" s="16"/>
      <c r="N3" s="16"/>
      <c r="O3" s="52">
        <v>3.525</v>
      </c>
      <c r="P3" s="52">
        <v>410</v>
      </c>
      <c r="Q3" s="52">
        <v>410</v>
      </c>
      <c r="R3" s="52">
        <v>38</v>
      </c>
    </row>
    <row r="4" spans="1:18" ht="12.75">
      <c r="A4" s="30" t="s">
        <v>31</v>
      </c>
      <c r="K4" s="16"/>
      <c r="L4" s="16"/>
      <c r="M4" s="16"/>
      <c r="N4" s="16"/>
      <c r="O4" s="52">
        <v>3.5</v>
      </c>
      <c r="P4" s="52">
        <v>430</v>
      </c>
      <c r="Q4" s="52">
        <v>420</v>
      </c>
      <c r="R4" s="52">
        <v>39</v>
      </c>
    </row>
    <row r="5" spans="1:18" ht="15" customHeight="1">
      <c r="A5" s="39" t="s">
        <v>39</v>
      </c>
      <c r="B5" s="40"/>
      <c r="C5" s="41"/>
      <c r="D5" s="40"/>
      <c r="E5" s="42" t="b">
        <f aca="true" t="shared" si="0" ref="E5:E12">IF(C5="A",4,IF(C5="B",3,IF(C5="C",2,IF(C5="D",1))))</f>
        <v>0</v>
      </c>
      <c r="F5" s="43"/>
      <c r="G5" s="42"/>
      <c r="H5" s="43"/>
      <c r="I5" s="42">
        <f aca="true" t="shared" si="1" ref="I5:I12">E5*G5</f>
        <v>0</v>
      </c>
      <c r="J5" s="6"/>
      <c r="K5" s="16"/>
      <c r="L5" s="16"/>
      <c r="M5" s="16"/>
      <c r="N5" s="16"/>
      <c r="O5" s="52">
        <v>3.475</v>
      </c>
      <c r="P5" s="52">
        <v>440</v>
      </c>
      <c r="Q5" s="52">
        <v>430</v>
      </c>
      <c r="R5" s="52">
        <v>40</v>
      </c>
    </row>
    <row r="6" spans="1:18" ht="15" customHeight="1">
      <c r="A6" s="44" t="s">
        <v>40</v>
      </c>
      <c r="B6" s="40"/>
      <c r="C6" s="45"/>
      <c r="D6" s="40"/>
      <c r="E6" s="46" t="b">
        <f t="shared" si="0"/>
        <v>0</v>
      </c>
      <c r="F6" s="43"/>
      <c r="G6" s="46"/>
      <c r="H6" s="43"/>
      <c r="I6" s="42">
        <f t="shared" si="1"/>
        <v>0</v>
      </c>
      <c r="J6" s="6"/>
      <c r="K6" s="57"/>
      <c r="L6" s="58"/>
      <c r="M6" s="58"/>
      <c r="N6" s="16"/>
      <c r="O6" s="52">
        <v>3.45</v>
      </c>
      <c r="P6" s="52">
        <v>460</v>
      </c>
      <c r="Q6" s="52">
        <v>440</v>
      </c>
      <c r="R6" s="52">
        <v>41</v>
      </c>
    </row>
    <row r="7" spans="1:18" ht="15" customHeight="1">
      <c r="A7" s="44" t="s">
        <v>41</v>
      </c>
      <c r="B7" s="40"/>
      <c r="C7" s="45"/>
      <c r="D7" s="40"/>
      <c r="E7" s="46" t="b">
        <f>IF(C7="A",4,IF(C7="B",3,IF(C7="C",2,IF(C7="D",1))))</f>
        <v>0</v>
      </c>
      <c r="F7" s="43"/>
      <c r="G7" s="46"/>
      <c r="H7" s="43"/>
      <c r="I7" s="42">
        <f>E7*G7</f>
        <v>0</v>
      </c>
      <c r="J7" s="6"/>
      <c r="K7" s="58"/>
      <c r="L7" s="58"/>
      <c r="M7" s="58"/>
      <c r="N7" s="16"/>
      <c r="O7" s="52">
        <v>3.425</v>
      </c>
      <c r="P7" s="52">
        <v>470</v>
      </c>
      <c r="Q7" s="52">
        <v>450</v>
      </c>
      <c r="R7" s="52">
        <v>41</v>
      </c>
    </row>
    <row r="8" spans="1:18" ht="15" customHeight="1">
      <c r="A8" s="31" t="s">
        <v>43</v>
      </c>
      <c r="B8" s="2"/>
      <c r="C8" s="35"/>
      <c r="D8" s="2"/>
      <c r="E8" s="7" t="b">
        <f t="shared" si="0"/>
        <v>0</v>
      </c>
      <c r="G8" s="7"/>
      <c r="I8" s="11">
        <f t="shared" si="1"/>
        <v>0</v>
      </c>
      <c r="J8" s="6"/>
      <c r="K8" s="8" t="s">
        <v>1</v>
      </c>
      <c r="M8" s="8" t="s">
        <v>1</v>
      </c>
      <c r="N8" s="8"/>
      <c r="O8" s="52">
        <v>3.4</v>
      </c>
      <c r="P8" s="52">
        <v>490</v>
      </c>
      <c r="Q8" s="52">
        <v>460</v>
      </c>
      <c r="R8" s="52">
        <v>42</v>
      </c>
    </row>
    <row r="9" spans="1:18" ht="15" customHeight="1">
      <c r="A9" s="31"/>
      <c r="B9" s="2"/>
      <c r="C9" s="7"/>
      <c r="D9" s="2"/>
      <c r="E9" s="7" t="b">
        <f t="shared" si="0"/>
        <v>0</v>
      </c>
      <c r="G9" s="7"/>
      <c r="I9" s="11">
        <f t="shared" si="1"/>
        <v>0</v>
      </c>
      <c r="J9" s="6"/>
      <c r="K9" s="8"/>
      <c r="M9" s="8"/>
      <c r="N9" s="8"/>
      <c r="O9" s="52">
        <v>3.375</v>
      </c>
      <c r="P9" s="52">
        <v>500</v>
      </c>
      <c r="Q9" s="52">
        <v>470</v>
      </c>
      <c r="R9" s="52">
        <v>42</v>
      </c>
    </row>
    <row r="10" spans="1:18" ht="15" customHeight="1">
      <c r="A10" s="31"/>
      <c r="B10" s="2"/>
      <c r="C10" s="7"/>
      <c r="D10" s="2"/>
      <c r="E10" s="7" t="b">
        <f t="shared" si="0"/>
        <v>0</v>
      </c>
      <c r="G10" s="7"/>
      <c r="I10" s="11">
        <f t="shared" si="1"/>
        <v>0</v>
      </c>
      <c r="J10" s="6"/>
      <c r="K10" s="8"/>
      <c r="M10" s="8"/>
      <c r="N10" s="8"/>
      <c r="O10" s="52">
        <v>3.35</v>
      </c>
      <c r="P10" s="52">
        <v>520</v>
      </c>
      <c r="Q10" s="52">
        <v>480</v>
      </c>
      <c r="R10" s="52">
        <v>43</v>
      </c>
    </row>
    <row r="11" spans="1:18" ht="15" customHeight="1" thickBot="1">
      <c r="A11" s="31"/>
      <c r="B11" s="2"/>
      <c r="C11" s="7"/>
      <c r="D11" s="2"/>
      <c r="E11" s="7" t="b">
        <f t="shared" si="0"/>
        <v>0</v>
      </c>
      <c r="G11" s="7"/>
      <c r="I11" s="11">
        <f t="shared" si="1"/>
        <v>0</v>
      </c>
      <c r="J11" s="6"/>
      <c r="K11" s="8" t="s">
        <v>6</v>
      </c>
      <c r="M11" s="8" t="s">
        <v>7</v>
      </c>
      <c r="N11" s="8"/>
      <c r="O11" s="52">
        <v>3.325</v>
      </c>
      <c r="P11" s="52">
        <v>530</v>
      </c>
      <c r="Q11" s="52">
        <v>490</v>
      </c>
      <c r="R11" s="52">
        <v>44</v>
      </c>
    </row>
    <row r="12" spans="1:18" ht="15" customHeight="1">
      <c r="A12" s="31"/>
      <c r="B12" s="2"/>
      <c r="C12" s="7"/>
      <c r="D12" s="2"/>
      <c r="E12" s="11" t="b">
        <f t="shared" si="0"/>
        <v>0</v>
      </c>
      <c r="G12" s="7"/>
      <c r="I12" s="11">
        <f t="shared" si="1"/>
        <v>0</v>
      </c>
      <c r="J12" s="6"/>
      <c r="K12" s="55">
        <f>G5+G6+G7+G8+G9+G10+G11+G12</f>
        <v>0</v>
      </c>
      <c r="M12" s="55">
        <f>I5+I6+I7+I8+I9+I10+I11+I12</f>
        <v>0</v>
      </c>
      <c r="N12" s="21"/>
      <c r="O12" s="52">
        <v>3.3</v>
      </c>
      <c r="P12" s="52">
        <v>550</v>
      </c>
      <c r="Q12" s="52">
        <v>500</v>
      </c>
      <c r="R12" s="52">
        <v>44</v>
      </c>
    </row>
    <row r="13" spans="1:18" ht="15" customHeight="1" thickBot="1">
      <c r="A13" s="32"/>
      <c r="C13" s="12"/>
      <c r="E13" s="13" t="s">
        <v>1</v>
      </c>
      <c r="G13" s="12"/>
      <c r="I13" s="13"/>
      <c r="J13" s="13"/>
      <c r="K13" s="56"/>
      <c r="M13" s="56"/>
      <c r="N13" s="21"/>
      <c r="O13" s="52">
        <v>3.275</v>
      </c>
      <c r="P13" s="52">
        <v>560</v>
      </c>
      <c r="Q13" s="52">
        <v>510</v>
      </c>
      <c r="R13" s="52">
        <v>45</v>
      </c>
    </row>
    <row r="14" spans="1:18" ht="12.75">
      <c r="A14" s="30" t="s">
        <v>32</v>
      </c>
      <c r="C14" s="12"/>
      <c r="E14" s="12"/>
      <c r="G14" s="12"/>
      <c r="I14" s="12"/>
      <c r="J14" s="12"/>
      <c r="O14" s="52">
        <v>3.25</v>
      </c>
      <c r="P14" s="52">
        <v>580</v>
      </c>
      <c r="Q14" s="52">
        <v>520</v>
      </c>
      <c r="R14" s="52">
        <v>46</v>
      </c>
    </row>
    <row r="15" spans="1:18" ht="15" customHeight="1">
      <c r="A15" s="39" t="s">
        <v>37</v>
      </c>
      <c r="B15" s="43"/>
      <c r="C15" s="41"/>
      <c r="D15" s="43"/>
      <c r="E15" s="42" t="b">
        <f>IF(C15="A",4,IF(C15="B",3,IF(C15="C",2,IF(C15="D",1))))</f>
        <v>0</v>
      </c>
      <c r="F15" s="43"/>
      <c r="G15" s="42"/>
      <c r="H15" s="43"/>
      <c r="I15" s="42">
        <f>E15*G15</f>
        <v>0</v>
      </c>
      <c r="J15" s="6"/>
      <c r="O15" s="52">
        <v>3.225</v>
      </c>
      <c r="P15" s="52">
        <v>590</v>
      </c>
      <c r="Q15" s="52">
        <v>530</v>
      </c>
      <c r="R15" s="52">
        <v>46</v>
      </c>
    </row>
    <row r="16" spans="1:18" ht="15" customHeight="1">
      <c r="A16" s="39" t="s">
        <v>38</v>
      </c>
      <c r="B16" s="43"/>
      <c r="C16" s="41"/>
      <c r="D16" s="43"/>
      <c r="E16" s="42" t="b">
        <f>IF(C16="A",4,IF(C16="B",3,IF(C16="C",2,IF(C16="D",1))))</f>
        <v>0</v>
      </c>
      <c r="F16" s="43"/>
      <c r="G16" s="42"/>
      <c r="H16" s="43"/>
      <c r="I16" s="42">
        <f>E16*G16</f>
        <v>0</v>
      </c>
      <c r="J16" s="6"/>
      <c r="K16" s="2"/>
      <c r="O16" s="52">
        <v>3.2</v>
      </c>
      <c r="P16" s="52">
        <v>600</v>
      </c>
      <c r="Q16" s="52">
        <v>540</v>
      </c>
      <c r="R16" s="52">
        <v>47</v>
      </c>
    </row>
    <row r="17" spans="1:18" ht="15" customHeight="1">
      <c r="A17" s="39" t="s">
        <v>44</v>
      </c>
      <c r="B17" s="43"/>
      <c r="C17" s="41"/>
      <c r="D17" s="43"/>
      <c r="E17" s="42" t="b">
        <f>IF(C17="A",4,IF(C17="B",3,IF(C17="C",2,IF(C17="D",1))))</f>
        <v>0</v>
      </c>
      <c r="F17" s="43"/>
      <c r="G17" s="42"/>
      <c r="H17" s="43"/>
      <c r="I17" s="42">
        <f>E17*G17</f>
        <v>0</v>
      </c>
      <c r="J17" s="6"/>
      <c r="K17" s="2"/>
      <c r="O17" s="52">
        <v>3.175</v>
      </c>
      <c r="P17" s="52">
        <v>620</v>
      </c>
      <c r="Q17" s="52">
        <v>550</v>
      </c>
      <c r="R17" s="52">
        <v>47</v>
      </c>
    </row>
    <row r="18" spans="1:18" ht="15" customHeight="1" thickBot="1">
      <c r="A18" s="44" t="s">
        <v>61</v>
      </c>
      <c r="B18" s="43"/>
      <c r="C18" s="46"/>
      <c r="D18" s="43"/>
      <c r="E18" s="42" t="b">
        <f>IF(C18="A",4,IF(C18="B",3,IF(C18="C",2,IF(C18="D",1))))</f>
        <v>0</v>
      </c>
      <c r="F18" s="43"/>
      <c r="G18" s="46"/>
      <c r="H18" s="43"/>
      <c r="I18" s="42">
        <f>E18*G18</f>
        <v>0</v>
      </c>
      <c r="J18" s="6"/>
      <c r="K18" s="9" t="s">
        <v>10</v>
      </c>
      <c r="M18" s="8" t="s">
        <v>8</v>
      </c>
      <c r="N18" s="8"/>
      <c r="O18" s="52">
        <v>3.15</v>
      </c>
      <c r="P18" s="52">
        <v>630</v>
      </c>
      <c r="Q18" s="52">
        <v>560</v>
      </c>
      <c r="R18" s="52">
        <v>48</v>
      </c>
    </row>
    <row r="19" spans="1:18" ht="15" customHeight="1">
      <c r="A19" s="31"/>
      <c r="C19" s="7"/>
      <c r="E19" s="7" t="b">
        <f>IF(C19="A",4,IF(C19="B",3,IF(C19="C",2,IF(C19="D",1))))</f>
        <v>0</v>
      </c>
      <c r="G19" s="7"/>
      <c r="I19" s="11">
        <f>E19*G19</f>
        <v>0</v>
      </c>
      <c r="J19" s="6"/>
      <c r="K19" s="55">
        <f>G15+G16+G17+G18+G19</f>
        <v>0</v>
      </c>
      <c r="M19" s="55">
        <f>I15+I16+I17+I18</f>
        <v>0</v>
      </c>
      <c r="N19" s="21"/>
      <c r="O19" s="52">
        <v>3.125</v>
      </c>
      <c r="P19" s="52">
        <v>650</v>
      </c>
      <c r="Q19" s="52">
        <v>570</v>
      </c>
      <c r="R19" s="52">
        <v>49</v>
      </c>
    </row>
    <row r="20" spans="1:18" ht="15" customHeight="1" thickBot="1">
      <c r="A20" s="32"/>
      <c r="C20" s="12"/>
      <c r="E20" s="13" t="s">
        <v>1</v>
      </c>
      <c r="G20" s="12"/>
      <c r="I20" s="13"/>
      <c r="J20" s="13"/>
      <c r="K20" s="56"/>
      <c r="M20" s="56"/>
      <c r="N20" s="21"/>
      <c r="O20" s="52">
        <v>3.1</v>
      </c>
      <c r="P20" s="52">
        <v>660</v>
      </c>
      <c r="Q20" s="52">
        <v>580</v>
      </c>
      <c r="R20" s="52">
        <v>49</v>
      </c>
    </row>
    <row r="21" spans="1:18" ht="12.75">
      <c r="A21" s="30" t="s">
        <v>4</v>
      </c>
      <c r="C21" s="12"/>
      <c r="E21" s="12"/>
      <c r="G21" s="12"/>
      <c r="I21" s="12"/>
      <c r="J21" s="12"/>
      <c r="O21" s="52">
        <v>3.075</v>
      </c>
      <c r="P21" s="52">
        <v>680</v>
      </c>
      <c r="Q21" s="52">
        <v>590</v>
      </c>
      <c r="R21" s="52">
        <v>50</v>
      </c>
    </row>
    <row r="22" spans="1:18" ht="15" customHeight="1">
      <c r="A22" s="44" t="s">
        <v>45</v>
      </c>
      <c r="B22" s="43"/>
      <c r="C22" s="45"/>
      <c r="E22" s="46" t="b">
        <f>IF(C22="A",4,IF(C22="B",3,IF(C22="C",2,IF(C22="D",1))))</f>
        <v>0</v>
      </c>
      <c r="G22" s="46"/>
      <c r="I22" s="42">
        <f>E22*G22</f>
        <v>0</v>
      </c>
      <c r="J22" s="6"/>
      <c r="O22" s="52">
        <v>3.05</v>
      </c>
      <c r="P22" s="52">
        <v>690</v>
      </c>
      <c r="Q22" s="52">
        <v>600</v>
      </c>
      <c r="R22" s="52">
        <v>50</v>
      </c>
    </row>
    <row r="23" spans="1:18" ht="15" customHeight="1">
      <c r="A23" s="44" t="s">
        <v>46</v>
      </c>
      <c r="B23" s="43"/>
      <c r="C23" s="45"/>
      <c r="E23" s="46" t="b">
        <f>IF(C23="A",4,IF(C23="B",3,IF(C23="C",2,IF(C23="D",1))))</f>
        <v>0</v>
      </c>
      <c r="G23" s="46"/>
      <c r="I23" s="42">
        <f>E23*G23</f>
        <v>0</v>
      </c>
      <c r="J23" s="6"/>
      <c r="O23" s="52">
        <v>3.025</v>
      </c>
      <c r="P23" s="52">
        <v>710</v>
      </c>
      <c r="Q23" s="52">
        <v>610</v>
      </c>
      <c r="R23" s="52">
        <v>51</v>
      </c>
    </row>
    <row r="24" spans="1:18" ht="15" customHeight="1">
      <c r="A24" s="44" t="s">
        <v>47</v>
      </c>
      <c r="B24" s="43"/>
      <c r="C24" s="45"/>
      <c r="E24" s="46" t="b">
        <f>IF(C24="A",4,IF(C24="B",3,IF(C24="C",2,IF(C24="D",1))))</f>
        <v>0</v>
      </c>
      <c r="G24" s="46"/>
      <c r="I24" s="42">
        <f>E24*G24</f>
        <v>0</v>
      </c>
      <c r="J24" s="6"/>
      <c r="O24" s="52">
        <v>3</v>
      </c>
      <c r="P24" s="52">
        <v>720</v>
      </c>
      <c r="Q24" s="52">
        <v>620</v>
      </c>
      <c r="R24" s="52">
        <v>52</v>
      </c>
    </row>
    <row r="25" spans="1:18" ht="15" customHeight="1" thickBot="1">
      <c r="A25" s="44"/>
      <c r="B25" s="43"/>
      <c r="C25" s="45"/>
      <c r="E25" s="46" t="b">
        <f>IF(C25="A",4,IF(C25="B",3,IF(C25="C",2,IF(C25="D",1))))</f>
        <v>0</v>
      </c>
      <c r="G25" s="46"/>
      <c r="I25" s="42">
        <f>E25*G25</f>
        <v>0</v>
      </c>
      <c r="J25" s="6"/>
      <c r="K25" s="8" t="s">
        <v>11</v>
      </c>
      <c r="M25" s="8" t="s">
        <v>9</v>
      </c>
      <c r="N25" s="8"/>
      <c r="O25" s="52">
        <v>2.975</v>
      </c>
      <c r="P25" s="52">
        <v>730</v>
      </c>
      <c r="Q25" s="52">
        <v>630</v>
      </c>
      <c r="R25" s="52">
        <v>52</v>
      </c>
    </row>
    <row r="26" spans="1:18" ht="15" customHeight="1">
      <c r="A26" s="31"/>
      <c r="C26" s="7"/>
      <c r="E26" s="7" t="b">
        <f>IF(C26="A",4,IF(C26="B",3,IF(C26="C",2,IF(C26="D",1))))</f>
        <v>0</v>
      </c>
      <c r="G26" s="7"/>
      <c r="I26" s="11">
        <f>E26*G26</f>
        <v>0</v>
      </c>
      <c r="J26" s="6"/>
      <c r="K26" s="55">
        <f>G22+G23+G24+G25+G26</f>
        <v>0</v>
      </c>
      <c r="M26" s="55">
        <f>I22+I23+I24+I25</f>
        <v>0</v>
      </c>
      <c r="N26" s="21"/>
      <c r="O26" s="52">
        <v>2.95</v>
      </c>
      <c r="P26" s="52">
        <v>740</v>
      </c>
      <c r="Q26" s="52">
        <v>640</v>
      </c>
      <c r="R26" s="52">
        <v>53</v>
      </c>
    </row>
    <row r="27" spans="1:18" ht="15" customHeight="1" thickBot="1">
      <c r="A27" s="33"/>
      <c r="C27" s="12"/>
      <c r="E27" s="13" t="s">
        <v>1</v>
      </c>
      <c r="G27" s="12"/>
      <c r="I27" s="13"/>
      <c r="J27" s="13"/>
      <c r="K27" s="56"/>
      <c r="M27" s="56"/>
      <c r="N27" s="21"/>
      <c r="O27" s="52">
        <v>2.925</v>
      </c>
      <c r="P27" s="52">
        <v>750</v>
      </c>
      <c r="Q27" s="52">
        <v>650</v>
      </c>
      <c r="R27" s="52">
        <v>53</v>
      </c>
    </row>
    <row r="28" spans="1:18" ht="12.75">
      <c r="A28" s="30" t="s">
        <v>33</v>
      </c>
      <c r="C28" s="12"/>
      <c r="E28" s="12"/>
      <c r="G28" s="12"/>
      <c r="I28" s="12"/>
      <c r="J28" s="12"/>
      <c r="O28" s="52">
        <v>2.9</v>
      </c>
      <c r="P28" s="52">
        <v>750</v>
      </c>
      <c r="Q28" s="52">
        <v>660</v>
      </c>
      <c r="R28" s="52">
        <v>54</v>
      </c>
    </row>
    <row r="29" spans="1:18" ht="15" customHeight="1" thickBot="1">
      <c r="A29" s="44" t="s">
        <v>54</v>
      </c>
      <c r="C29" s="34"/>
      <c r="E29" s="11" t="b">
        <f>IF(C29="A",4,IF(C29="B",3,IF(C29="C",2,IF(C29="D",1))))</f>
        <v>0</v>
      </c>
      <c r="G29" s="11"/>
      <c r="I29" s="11">
        <f>E29*G29</f>
        <v>0</v>
      </c>
      <c r="J29" s="6"/>
      <c r="K29" s="8" t="s">
        <v>12</v>
      </c>
      <c r="M29" s="8" t="s">
        <v>13</v>
      </c>
      <c r="N29" s="8"/>
      <c r="O29" s="52">
        <v>2.875</v>
      </c>
      <c r="P29" s="52">
        <v>760</v>
      </c>
      <c r="Q29" s="52">
        <v>670</v>
      </c>
      <c r="R29" s="52">
        <v>55</v>
      </c>
    </row>
    <row r="30" spans="1:18" ht="15" customHeight="1">
      <c r="A30" s="44"/>
      <c r="C30" s="34"/>
      <c r="E30" s="11" t="b">
        <f>IF(C30="A",4,IF(C30="B",3,IF(C30="C",2,IF(C30="D",1))))</f>
        <v>0</v>
      </c>
      <c r="G30" s="11"/>
      <c r="I30" s="11">
        <f>E30*G30</f>
        <v>0</v>
      </c>
      <c r="J30" s="6"/>
      <c r="K30" s="55">
        <f>G29+G30+G31</f>
        <v>0</v>
      </c>
      <c r="M30" s="55">
        <f>I29+I30</f>
        <v>0</v>
      </c>
      <c r="N30" s="21"/>
      <c r="O30" s="52">
        <v>2.85</v>
      </c>
      <c r="P30" s="52">
        <v>770</v>
      </c>
      <c r="Q30" s="52">
        <v>680</v>
      </c>
      <c r="R30" s="52">
        <v>56</v>
      </c>
    </row>
    <row r="31" spans="1:18" ht="15" customHeight="1" thickBot="1">
      <c r="A31" s="44"/>
      <c r="B31" s="43"/>
      <c r="C31" s="45"/>
      <c r="E31" s="46" t="b">
        <f>IF(C31="A",4,IF(C31="B",3,IF(C31="C",2,IF(C31="D",1))))</f>
        <v>0</v>
      </c>
      <c r="G31" s="46"/>
      <c r="I31" s="42">
        <f>E31*G31</f>
        <v>0</v>
      </c>
      <c r="J31" s="13"/>
      <c r="K31" s="56"/>
      <c r="M31" s="56"/>
      <c r="N31" s="21"/>
      <c r="O31" s="52">
        <v>2.825</v>
      </c>
      <c r="P31" s="52">
        <v>780</v>
      </c>
      <c r="Q31" s="52">
        <v>690</v>
      </c>
      <c r="R31" s="52">
        <v>56</v>
      </c>
    </row>
    <row r="32" spans="1:18" ht="12.75">
      <c r="A32" s="30" t="s">
        <v>5</v>
      </c>
      <c r="C32" s="12"/>
      <c r="E32" s="12"/>
      <c r="G32" s="12"/>
      <c r="I32" s="12"/>
      <c r="J32" s="12"/>
      <c r="O32" s="52">
        <v>2.8</v>
      </c>
      <c r="P32" s="52">
        <v>790</v>
      </c>
      <c r="Q32" s="52">
        <v>700</v>
      </c>
      <c r="R32" s="52">
        <v>57</v>
      </c>
    </row>
    <row r="33" spans="1:18" ht="15" customHeight="1">
      <c r="A33" s="44" t="s">
        <v>49</v>
      </c>
      <c r="B33" s="43"/>
      <c r="C33" s="45"/>
      <c r="D33" s="43"/>
      <c r="E33" s="46" t="b">
        <f>IF(C33="A",4,IF(C33="B",3,IF(C33="C",2,IF(C33="D",1))))</f>
        <v>0</v>
      </c>
      <c r="F33" s="43"/>
      <c r="G33" s="42"/>
      <c r="H33" s="43"/>
      <c r="I33" s="42">
        <f>E33*G33</f>
        <v>0</v>
      </c>
      <c r="J33" s="6"/>
      <c r="O33" s="52">
        <v>2.775</v>
      </c>
      <c r="P33" s="52">
        <v>800</v>
      </c>
      <c r="Q33" s="52">
        <v>710</v>
      </c>
      <c r="R33" s="52">
        <v>58</v>
      </c>
    </row>
    <row r="34" spans="1:18" ht="15" customHeight="1">
      <c r="A34" s="44" t="s">
        <v>50</v>
      </c>
      <c r="B34" s="43"/>
      <c r="C34" s="45"/>
      <c r="D34" s="43"/>
      <c r="E34" s="46" t="b">
        <f>IF(C34="A",4,IF(C34="B",3,IF(C34="C",2,IF(C34="D",1))))</f>
        <v>0</v>
      </c>
      <c r="F34" s="43"/>
      <c r="G34" s="42"/>
      <c r="H34" s="43"/>
      <c r="I34" s="42">
        <f>E34*G34</f>
        <v>0</v>
      </c>
      <c r="J34" s="6"/>
      <c r="O34" s="52">
        <v>2.75</v>
      </c>
      <c r="P34" s="52">
        <v>810</v>
      </c>
      <c r="Q34" s="52">
        <v>720</v>
      </c>
      <c r="R34" s="52">
        <v>59</v>
      </c>
    </row>
    <row r="35" spans="1:18" ht="15" customHeight="1" thickBot="1">
      <c r="A35" s="39" t="s">
        <v>51</v>
      </c>
      <c r="C35" s="35"/>
      <c r="E35" s="7" t="b">
        <f>IF(C35="A",4,IF(C35="B",3,IF(C35="C",2,IF(C35="D",1))))</f>
        <v>0</v>
      </c>
      <c r="G35" s="7"/>
      <c r="I35" s="11">
        <f>E35*G35</f>
        <v>0</v>
      </c>
      <c r="J35" s="6"/>
      <c r="K35" s="8" t="s">
        <v>14</v>
      </c>
      <c r="M35" s="8" t="s">
        <v>15</v>
      </c>
      <c r="N35" s="8"/>
      <c r="O35" s="52">
        <v>2.725</v>
      </c>
      <c r="P35" s="52">
        <v>820</v>
      </c>
      <c r="Q35" s="52">
        <v>730</v>
      </c>
      <c r="R35" s="52">
        <v>60</v>
      </c>
    </row>
    <row r="36" spans="1:18" ht="15" customHeight="1">
      <c r="A36" s="44" t="s">
        <v>52</v>
      </c>
      <c r="C36" s="7"/>
      <c r="E36" s="7" t="b">
        <f>IF(C36="A",4,IF(C36="B",3,IF(C36="C",2,IF(C36="D",1))))</f>
        <v>0</v>
      </c>
      <c r="G36" s="7"/>
      <c r="I36" s="11">
        <f>E36*G36</f>
        <v>0</v>
      </c>
      <c r="J36" s="6"/>
      <c r="K36" s="55">
        <f>G33+G34+G35+G36</f>
        <v>0</v>
      </c>
      <c r="M36" s="55">
        <f>I33+I34+I35+I36</f>
        <v>0</v>
      </c>
      <c r="N36" s="21"/>
      <c r="O36" s="52">
        <v>2.7</v>
      </c>
      <c r="P36" s="52">
        <v>830</v>
      </c>
      <c r="Q36" s="52">
        <v>740</v>
      </c>
      <c r="R36" s="52">
        <v>61</v>
      </c>
    </row>
    <row r="37" spans="1:18" ht="12.75" customHeight="1" thickBot="1">
      <c r="A37" s="32"/>
      <c r="C37" s="12"/>
      <c r="E37" s="13" t="s">
        <v>1</v>
      </c>
      <c r="G37" s="12"/>
      <c r="I37" s="13"/>
      <c r="J37" s="13"/>
      <c r="K37" s="56"/>
      <c r="M37" s="56"/>
      <c r="N37" s="21"/>
      <c r="O37" s="52">
        <v>2.675</v>
      </c>
      <c r="P37" s="52">
        <v>840</v>
      </c>
      <c r="Q37" s="52">
        <v>750</v>
      </c>
      <c r="R37" s="52">
        <v>61</v>
      </c>
    </row>
    <row r="38" spans="1:18" ht="12.75">
      <c r="A38" s="30" t="s">
        <v>34</v>
      </c>
      <c r="C38" s="12"/>
      <c r="E38" s="12"/>
      <c r="G38" s="12"/>
      <c r="I38" s="12"/>
      <c r="J38" s="12"/>
      <c r="O38" s="52">
        <v>2.65</v>
      </c>
      <c r="P38" s="52">
        <v>850</v>
      </c>
      <c r="Q38" s="52">
        <v>760</v>
      </c>
      <c r="R38" s="52">
        <v>62</v>
      </c>
    </row>
    <row r="39" spans="1:18" ht="15" customHeight="1">
      <c r="A39" s="31" t="s">
        <v>53</v>
      </c>
      <c r="B39" s="43"/>
      <c r="C39" s="41"/>
      <c r="D39" s="43"/>
      <c r="E39" s="42" t="b">
        <f aca="true" t="shared" si="2" ref="E39:E44">IF(C39="A",4,IF(C39="B",3,IF(C39="C",2,IF(C39="D",1))))</f>
        <v>0</v>
      </c>
      <c r="F39" s="43"/>
      <c r="G39" s="42"/>
      <c r="H39" s="43"/>
      <c r="I39" s="42">
        <f aca="true" t="shared" si="3" ref="I39:I44">E39*G39</f>
        <v>0</v>
      </c>
      <c r="J39" s="6"/>
      <c r="O39" s="52">
        <v>2.625</v>
      </c>
      <c r="P39" s="52">
        <v>860</v>
      </c>
      <c r="Q39" s="52">
        <v>770</v>
      </c>
      <c r="R39" s="52">
        <v>63</v>
      </c>
    </row>
    <row r="40" spans="1:18" ht="15" customHeight="1">
      <c r="A40" s="31" t="s">
        <v>48</v>
      </c>
      <c r="B40" s="43"/>
      <c r="C40" s="45"/>
      <c r="D40" s="43"/>
      <c r="E40" s="46" t="b">
        <f t="shared" si="2"/>
        <v>0</v>
      </c>
      <c r="F40" s="43"/>
      <c r="G40" s="46"/>
      <c r="H40" s="43"/>
      <c r="I40" s="42">
        <f t="shared" si="3"/>
        <v>0</v>
      </c>
      <c r="J40" s="6"/>
      <c r="O40" s="52">
        <v>2.6</v>
      </c>
      <c r="P40" s="52">
        <v>860</v>
      </c>
      <c r="Q40" s="52">
        <v>780</v>
      </c>
      <c r="R40" s="52">
        <v>64</v>
      </c>
    </row>
    <row r="41" spans="1:18" ht="15" customHeight="1" thickBot="1">
      <c r="A41" s="31" t="s">
        <v>59</v>
      </c>
      <c r="C41" s="35"/>
      <c r="E41" s="7" t="b">
        <f t="shared" si="2"/>
        <v>0</v>
      </c>
      <c r="G41" s="7"/>
      <c r="I41" s="11">
        <f t="shared" si="3"/>
        <v>0</v>
      </c>
      <c r="J41" s="6"/>
      <c r="K41" s="8" t="s">
        <v>12</v>
      </c>
      <c r="M41" s="8" t="s">
        <v>13</v>
      </c>
      <c r="N41" s="8"/>
      <c r="O41" s="52">
        <v>2.575</v>
      </c>
      <c r="P41" s="52">
        <v>870</v>
      </c>
      <c r="Q41" s="52">
        <v>790</v>
      </c>
      <c r="R41" s="52">
        <v>65</v>
      </c>
    </row>
    <row r="42" spans="1:18" ht="15" customHeight="1">
      <c r="A42" s="31" t="s">
        <v>60</v>
      </c>
      <c r="C42" s="7"/>
      <c r="E42" s="7" t="b">
        <f t="shared" si="2"/>
        <v>0</v>
      </c>
      <c r="G42" s="7"/>
      <c r="I42" s="11">
        <f t="shared" si="3"/>
        <v>0</v>
      </c>
      <c r="J42" s="6"/>
      <c r="K42" s="55">
        <f>G39+G40+G41+G42+G43+G44</f>
        <v>0</v>
      </c>
      <c r="M42" s="55">
        <f>I39+I40+I41+I42+I43+I44</f>
        <v>0</v>
      </c>
      <c r="N42" s="21"/>
      <c r="O42" s="52">
        <v>2.55</v>
      </c>
      <c r="P42" s="52">
        <v>880</v>
      </c>
      <c r="Q42" s="52">
        <v>800</v>
      </c>
      <c r="R42" s="52">
        <v>66</v>
      </c>
    </row>
    <row r="43" spans="1:18" ht="13.5" thickBot="1">
      <c r="A43" s="31"/>
      <c r="B43" s="2"/>
      <c r="C43" s="31"/>
      <c r="D43" s="16"/>
      <c r="E43" s="7" t="b">
        <f t="shared" si="2"/>
        <v>0</v>
      </c>
      <c r="F43" s="19"/>
      <c r="G43" s="27"/>
      <c r="I43" s="11">
        <f t="shared" si="3"/>
        <v>0</v>
      </c>
      <c r="J43" s="6"/>
      <c r="K43" s="56"/>
      <c r="M43" s="56"/>
      <c r="N43" s="21"/>
      <c r="O43" s="52">
        <v>2.525</v>
      </c>
      <c r="P43" s="52">
        <v>890</v>
      </c>
      <c r="Q43" s="52">
        <v>810</v>
      </c>
      <c r="R43" s="52">
        <v>67</v>
      </c>
    </row>
    <row r="44" spans="1:18" ht="12.75">
      <c r="A44" s="31"/>
      <c r="B44" s="2"/>
      <c r="C44" s="47"/>
      <c r="D44" s="26"/>
      <c r="E44" s="7" t="b">
        <f t="shared" si="2"/>
        <v>0</v>
      </c>
      <c r="F44" s="6"/>
      <c r="G44" s="7"/>
      <c r="I44" s="11">
        <f t="shared" si="3"/>
        <v>0</v>
      </c>
      <c r="J44" s="6"/>
      <c r="K44" s="2"/>
      <c r="O44" s="52">
        <v>2.5</v>
      </c>
      <c r="P44" s="52">
        <v>900</v>
      </c>
      <c r="Q44" s="52">
        <v>820</v>
      </c>
      <c r="R44" s="52">
        <v>68</v>
      </c>
    </row>
    <row r="45" spans="1:18" ht="13.5" thickBot="1">
      <c r="A45" s="20"/>
      <c r="B45" s="2"/>
      <c r="C45" s="61"/>
      <c r="D45" s="62"/>
      <c r="E45" s="2"/>
      <c r="F45" s="6"/>
      <c r="G45" s="6"/>
      <c r="H45" s="2"/>
      <c r="I45" s="2"/>
      <c r="J45" s="2"/>
      <c r="K45" s="8" t="s">
        <v>16</v>
      </c>
      <c r="L45" s="10" t="s">
        <v>1</v>
      </c>
      <c r="M45" s="8" t="s">
        <v>17</v>
      </c>
      <c r="N45" s="8"/>
      <c r="O45" s="52">
        <v>2.475</v>
      </c>
      <c r="P45" s="52">
        <v>910</v>
      </c>
      <c r="Q45" s="52">
        <v>830</v>
      </c>
      <c r="R45" s="52">
        <v>69</v>
      </c>
    </row>
    <row r="46" spans="1:18" ht="12.75">
      <c r="A46" s="13" t="s">
        <v>2</v>
      </c>
      <c r="C46" s="67" t="e">
        <f>M46/K46</f>
        <v>#DIV/0!</v>
      </c>
      <c r="D46" s="67"/>
      <c r="E46" s="2"/>
      <c r="F46" s="6"/>
      <c r="G46" s="6"/>
      <c r="H46" s="2"/>
      <c r="K46" s="55">
        <f>K12+K19+K26+K30+K36+K42</f>
        <v>0</v>
      </c>
      <c r="M46" s="55">
        <f>M12+M19+M26+M30+M36+M42</f>
        <v>0</v>
      </c>
      <c r="N46" s="21"/>
      <c r="O46" s="52">
        <v>2.45</v>
      </c>
      <c r="P46" s="52">
        <v>920</v>
      </c>
      <c r="Q46" s="52">
        <v>840</v>
      </c>
      <c r="R46" s="52">
        <v>70</v>
      </c>
    </row>
    <row r="47" spans="5:18" ht="12.75" customHeight="1" thickBot="1">
      <c r="E47" s="2"/>
      <c r="F47" s="6"/>
      <c r="G47" s="6"/>
      <c r="K47" s="56"/>
      <c r="M47" s="56"/>
      <c r="N47" s="21"/>
      <c r="O47" s="52">
        <v>2.425</v>
      </c>
      <c r="P47" s="52">
        <v>930</v>
      </c>
      <c r="Q47" s="52">
        <v>850</v>
      </c>
      <c r="R47" s="52">
        <v>70</v>
      </c>
    </row>
    <row r="48" spans="1:18" ht="12.75" customHeight="1">
      <c r="A48" s="13" t="s">
        <v>18</v>
      </c>
      <c r="C48" s="2"/>
      <c r="E48" s="2"/>
      <c r="F48" s="6"/>
      <c r="G48" s="6"/>
      <c r="O48" s="52">
        <v>2.4</v>
      </c>
      <c r="P48" s="52">
        <v>940</v>
      </c>
      <c r="Q48" s="52">
        <v>860</v>
      </c>
      <c r="R48" s="52">
        <v>71</v>
      </c>
    </row>
    <row r="49" spans="1:18" ht="12.75">
      <c r="A49" s="23" t="s">
        <v>26</v>
      </c>
      <c r="B49" s="14" t="s">
        <v>1</v>
      </c>
      <c r="C49" s="68" t="s">
        <v>19</v>
      </c>
      <c r="D49" s="66"/>
      <c r="E49" s="65" t="s">
        <v>20</v>
      </c>
      <c r="F49" s="66"/>
      <c r="G49" s="68" t="s">
        <v>24</v>
      </c>
      <c r="H49" s="66"/>
      <c r="I49" s="14" t="s">
        <v>27</v>
      </c>
      <c r="J49" s="28"/>
      <c r="K49" s="6"/>
      <c r="L49" s="59" t="s">
        <v>1</v>
      </c>
      <c r="M49" s="60"/>
      <c r="N49" s="22"/>
      <c r="O49" s="52">
        <v>2.375</v>
      </c>
      <c r="P49" s="52">
        <v>950</v>
      </c>
      <c r="Q49" s="52">
        <v>870</v>
      </c>
      <c r="R49" s="52">
        <v>72</v>
      </c>
    </row>
    <row r="50" spans="1:18" ht="12.75" customHeight="1">
      <c r="A50" s="38"/>
      <c r="B50" s="15"/>
      <c r="C50" s="69"/>
      <c r="D50" s="69"/>
      <c r="E50" s="68"/>
      <c r="F50" s="64"/>
      <c r="G50" s="69"/>
      <c r="H50" s="70"/>
      <c r="I50" s="14"/>
      <c r="J50" s="28"/>
      <c r="K50" s="26"/>
      <c r="L50" s="2"/>
      <c r="M50" s="2"/>
      <c r="N50" s="2"/>
      <c r="O50" s="52">
        <v>2.35</v>
      </c>
      <c r="P50" s="52">
        <v>960</v>
      </c>
      <c r="Q50" s="52">
        <v>880</v>
      </c>
      <c r="R50" s="52">
        <v>73</v>
      </c>
    </row>
    <row r="51" spans="1:18" ht="11.25" customHeight="1">
      <c r="A51" s="20"/>
      <c r="B51" s="6"/>
      <c r="C51" s="61"/>
      <c r="D51" s="62"/>
      <c r="E51" s="2"/>
      <c r="F51" s="6"/>
      <c r="G51" s="6"/>
      <c r="I51" s="3"/>
      <c r="J51" s="3"/>
      <c r="K51" s="2"/>
      <c r="L51" s="2"/>
      <c r="M51" s="2"/>
      <c r="O51" s="52">
        <v>2.325</v>
      </c>
      <c r="P51" s="52">
        <v>970</v>
      </c>
      <c r="Q51" s="52">
        <v>890</v>
      </c>
      <c r="R51" s="52">
        <v>74</v>
      </c>
    </row>
    <row r="52" spans="1:18" ht="12.75">
      <c r="A52" s="24" t="s">
        <v>28</v>
      </c>
      <c r="B52" s="6"/>
      <c r="C52" s="61"/>
      <c r="D52" s="62"/>
      <c r="E52" s="62"/>
      <c r="F52" s="58"/>
      <c r="G52" s="6"/>
      <c r="I52" s="19"/>
      <c r="J52" s="19"/>
      <c r="K52" s="36"/>
      <c r="L52" s="36"/>
      <c r="M52" s="36"/>
      <c r="N52" s="19"/>
      <c r="O52" s="52">
        <v>2.3</v>
      </c>
      <c r="P52" s="52">
        <v>980</v>
      </c>
      <c r="Q52" s="52">
        <v>900</v>
      </c>
      <c r="R52" s="52">
        <v>75</v>
      </c>
    </row>
    <row r="53" spans="1:18" ht="12.75" customHeight="1">
      <c r="A53" s="24" t="s">
        <v>30</v>
      </c>
      <c r="B53" s="15"/>
      <c r="C53" s="63" t="s">
        <v>29</v>
      </c>
      <c r="D53" s="64"/>
      <c r="E53" s="68" t="s">
        <v>20</v>
      </c>
      <c r="F53" s="64"/>
      <c r="G53" s="71"/>
      <c r="H53" s="58"/>
      <c r="I53" s="6"/>
      <c r="J53" s="6"/>
      <c r="K53" s="37"/>
      <c r="L53" s="37"/>
      <c r="M53" s="37" t="s">
        <v>56</v>
      </c>
      <c r="N53" s="29"/>
      <c r="O53" s="53" t="s">
        <v>55</v>
      </c>
      <c r="P53" s="53">
        <v>990</v>
      </c>
      <c r="Q53" s="53">
        <v>910</v>
      </c>
      <c r="R53" s="53">
        <v>76</v>
      </c>
    </row>
    <row r="54" spans="1:18" ht="12.75">
      <c r="A54" s="25">
        <f>C54+E54</f>
        <v>0</v>
      </c>
      <c r="B54" s="15"/>
      <c r="C54" s="69"/>
      <c r="D54" s="69"/>
      <c r="E54" s="68"/>
      <c r="F54" s="64"/>
      <c r="G54" s="62"/>
      <c r="H54" s="58"/>
      <c r="M54" s="54" t="s">
        <v>57</v>
      </c>
      <c r="O54" s="53">
        <v>2.275</v>
      </c>
      <c r="P54" s="53">
        <v>990</v>
      </c>
      <c r="Q54" s="53">
        <v>910</v>
      </c>
      <c r="R54" s="53">
        <v>76</v>
      </c>
    </row>
  </sheetData>
  <sheetProtection/>
  <mergeCells count="33">
    <mergeCell ref="C54:D54"/>
    <mergeCell ref="E52:F52"/>
    <mergeCell ref="E53:F53"/>
    <mergeCell ref="G49:H49"/>
    <mergeCell ref="E50:F50"/>
    <mergeCell ref="G50:H50"/>
    <mergeCell ref="C50:D50"/>
    <mergeCell ref="G53:H53"/>
    <mergeCell ref="G54:H54"/>
    <mergeCell ref="E54:F54"/>
    <mergeCell ref="C52:D52"/>
    <mergeCell ref="C53:D53"/>
    <mergeCell ref="C51:D51"/>
    <mergeCell ref="C45:D45"/>
    <mergeCell ref="E49:F49"/>
    <mergeCell ref="C46:D46"/>
    <mergeCell ref="C49:D49"/>
    <mergeCell ref="L49:M49"/>
    <mergeCell ref="K12:K13"/>
    <mergeCell ref="K19:K20"/>
    <mergeCell ref="M12:M13"/>
    <mergeCell ref="K26:K27"/>
    <mergeCell ref="K30:K31"/>
    <mergeCell ref="K36:K37"/>
    <mergeCell ref="K42:K43"/>
    <mergeCell ref="K46:K47"/>
    <mergeCell ref="M19:M20"/>
    <mergeCell ref="M46:M47"/>
    <mergeCell ref="K6:M7"/>
    <mergeCell ref="M30:M31"/>
    <mergeCell ref="M36:M37"/>
    <mergeCell ref="M42:M43"/>
    <mergeCell ref="M26:M27"/>
  </mergeCells>
  <printOptions/>
  <pageMargins left="0.25" right="0.25" top="0.25" bottom="0.5" header="0.5" footer="0.5"/>
  <pageSetup horizontalDpi="600" verticalDpi="600" orientation="portrait" r:id="rId2"/>
  <headerFooter alignWithMargins="0">
    <oddHeader>&amp;L &amp;R
&amp;D    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Football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Joey Sulkowski</dc:creator>
  <cp:keywords/>
  <dc:description/>
  <cp:lastModifiedBy>Sulkowski, Joseph</cp:lastModifiedBy>
  <cp:lastPrinted>2021-12-07T14:46:22Z</cp:lastPrinted>
  <dcterms:created xsi:type="dcterms:W3CDTF">2001-11-15T18:20:42Z</dcterms:created>
  <dcterms:modified xsi:type="dcterms:W3CDTF">2022-05-10T13:05:43Z</dcterms:modified>
  <cp:category/>
  <cp:version/>
  <cp:contentType/>
  <cp:contentStatus/>
</cp:coreProperties>
</file>